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HGSS Dubrovnik\kristijan.grbin@hgss.hr\Hrvatska Gorska Služba Spašavanja\HGSS stanica Dubrovnik - Dokumenti\Administratori radni\Jednostavne nabave HGSS Stanica Dubrovnik\Nabava 2021\01-2021 AO Osiguranje\"/>
    </mc:Choice>
  </mc:AlternateContent>
  <xr:revisionPtr revIDLastSave="0" documentId="13_ncr:1_{39FBC3EC-860C-45B8-A8D9-7423B2BF9B09}" xr6:coauthVersionLast="46" xr6:coauthVersionMax="46" xr10:uidLastSave="{00000000-0000-0000-0000-000000000000}"/>
  <bookViews>
    <workbookView xWindow="-108" yWindow="-108" windowWidth="23256" windowHeight="12576" activeTab="2" xr2:uid="{00000000-000D-0000-FFFF-FFFF00000000}"/>
  </bookViews>
  <sheets>
    <sheet name="Rekapitulacija troškovnika" sheetId="7" r:id="rId1"/>
    <sheet name="Troškovnik AK" sheetId="8" r:id="rId2"/>
    <sheet name="Troškovnik AO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5" i="1"/>
  <c r="D52" i="1"/>
  <c r="D45" i="1"/>
  <c r="D46" i="1"/>
  <c r="D44" i="1"/>
  <c r="D35" i="1"/>
  <c r="D28" i="1"/>
  <c r="E17" i="1"/>
  <c r="G54" i="8" l="1"/>
  <c r="B3" i="7" s="1"/>
  <c r="E29" i="1"/>
  <c r="E23" i="1"/>
  <c r="E47" i="1"/>
  <c r="E39" i="1"/>
  <c r="D9" i="1"/>
  <c r="D37" i="1"/>
  <c r="D38" i="1"/>
  <c r="G103" i="8"/>
  <c r="E53" i="1"/>
  <c r="D36" i="1" l="1"/>
  <c r="D34" i="1"/>
  <c r="D22" i="1"/>
  <c r="D16" i="1"/>
  <c r="D8" i="1"/>
  <c r="D7" i="1"/>
  <c r="D6" i="1"/>
  <c r="D4" i="1"/>
  <c r="E10" i="1"/>
  <c r="E56" i="1" s="1"/>
  <c r="B4" i="7" s="1"/>
  <c r="B7" i="7" s="1"/>
  <c r="B5" i="7" l="1"/>
</calcChain>
</file>

<file path=xl/sharedStrings.xml><?xml version="1.0" encoding="utf-8"?>
<sst xmlns="http://schemas.openxmlformats.org/spreadsheetml/2006/main" count="185" uniqueCount="129">
  <si>
    <t>Registarska oznaka</t>
  </si>
  <si>
    <t>Snaga motora (kW)</t>
  </si>
  <si>
    <t>Najveća dopuštena masa (kg)</t>
  </si>
  <si>
    <t>Količina (komada)</t>
  </si>
  <si>
    <t>TROŠKOVNIK 1 – OSOBNI AUTOMOBILI (M1)</t>
  </si>
  <si>
    <t>preko 66 kW - 84 kW</t>
  </si>
  <si>
    <t>preko 84 kW - 110 kW</t>
  </si>
  <si>
    <t>Jedinična godišnja premija  sa uključenim porezom na premiju obveznog osiguranja od automobilske odgovornosti u iznosu od 15% (u HRK)</t>
  </si>
  <si>
    <t>Jedinična  godišnja premija  (fiksna premija sa uključenim bonusom i popustima za prvu godinu osiguranja) - po vozilu (u HRK)</t>
  </si>
  <si>
    <t>PDV, kn:</t>
  </si>
  <si>
    <t>TROŠKOVNIK - REKAPITULACIJA (Okvirni sporazum)</t>
  </si>
  <si>
    <t>1. Osiguranje automobilskog kaska</t>
  </si>
  <si>
    <t>2. Osiguranje automobilske odgovornosti</t>
  </si>
  <si>
    <t>Naziv i opis stavke</t>
  </si>
  <si>
    <t>Količina stavke</t>
  </si>
  <si>
    <t>Premija osiguranja u kn za 1. godinu sa uključenim porezom na premiju kasko osiguranja (10%) – po stavci</t>
  </si>
  <si>
    <t xml:space="preserve">Ukupna premija osiguranja u kn za 1. godinu sa uključenim porezom na premiju kasko osiguranja (10%) </t>
  </si>
  <si>
    <t>4=2*3</t>
  </si>
  <si>
    <t>1.</t>
  </si>
  <si>
    <t>Vrsta vozila: M1-osobni automobil</t>
  </si>
  <si>
    <t>2.</t>
  </si>
  <si>
    <t>Godina proizvodnje: 2016</t>
  </si>
  <si>
    <t>3.</t>
  </si>
  <si>
    <t>4.</t>
  </si>
  <si>
    <t>5.</t>
  </si>
  <si>
    <t>Vrsta vozila: N1-teretni automobil</t>
  </si>
  <si>
    <t>Godina proizvodnje: 2019</t>
  </si>
  <si>
    <t>Godina proizvodnje: 2018</t>
  </si>
  <si>
    <t>Red. br.</t>
  </si>
  <si>
    <t>TROŠKOVNIK AUTOMOBILSKI KASKO</t>
  </si>
  <si>
    <t>Ukupna premija osiguranja u kn za cjelokupno vrijeme trajanja okvirnog sporazuma</t>
  </si>
  <si>
    <t>15 kW</t>
  </si>
  <si>
    <t xml:space="preserve">preko 1.000 kg - 3.500 kg </t>
  </si>
  <si>
    <t>500-750 kg</t>
  </si>
  <si>
    <t>ŠKODA OCTAVIA 1.6 TDI</t>
  </si>
  <si>
    <t>Broj šasije: TMBJG7NE7K0083152</t>
  </si>
  <si>
    <t>VOLKSWAGEN CADDY 1.9 TDI</t>
  </si>
  <si>
    <t>RENAULT MASTER 150 DCI</t>
  </si>
  <si>
    <t>DACIA DUSTER 1.5 DCI PRESTIGE</t>
  </si>
  <si>
    <t>Broj šasije: VF1HJD40060079338</t>
  </si>
  <si>
    <t>TOYOTA HILUX 2.4</t>
  </si>
  <si>
    <t>Najveća dopuštena masa: 3210 KG</t>
  </si>
  <si>
    <t>Broj šasije: AHTKB3CD502628033</t>
  </si>
  <si>
    <t>TROŠKOVNIK 3 – LAKI ČETVEROCIKLI (L7)</t>
  </si>
  <si>
    <t>Područje plovidbe</t>
  </si>
  <si>
    <t>IIIa</t>
  </si>
  <si>
    <t>TROŠKOVNIK 2 – TERETNI AUTOMOBILI (N1)</t>
  </si>
  <si>
    <t>DU 112 - IS</t>
  </si>
  <si>
    <t>DU 498 - GD</t>
  </si>
  <si>
    <t>DU 549 - FP</t>
  </si>
  <si>
    <t>DU 191 - HR</t>
  </si>
  <si>
    <t>DU 112 - ID</t>
  </si>
  <si>
    <t>MT 1732</t>
  </si>
  <si>
    <t>DU 139 - FS</t>
  </si>
  <si>
    <t>DU 280 - GU</t>
  </si>
  <si>
    <t>ZG 6751 - FG</t>
  </si>
  <si>
    <t>NAPOMENA:</t>
  </si>
  <si>
    <t>Zaštita bonusa:</t>
  </si>
  <si>
    <t>Asistencija na cesti</t>
  </si>
  <si>
    <t>Zamijensko vozilo</t>
  </si>
  <si>
    <t>Dodatno pogodnosti polica osiguranja (AO)</t>
  </si>
  <si>
    <r>
      <t>Ukupna premija osiguranja u postupku jednostavne nabave</t>
    </r>
    <r>
      <rPr>
        <sz val="10"/>
        <color theme="1"/>
        <rFont val="Arial"/>
        <family val="2"/>
        <charset val="238"/>
      </rPr>
      <t xml:space="preserve"> okvirnog sporazuma</t>
    </r>
  </si>
  <si>
    <t>CIJENA PONUDE okvirnog sporazuma, zbrojeno za stavke 1. i 2. Rekapitulacije), 
kn bez PDV:</t>
  </si>
  <si>
    <t>UKUPNO S PDV:</t>
  </si>
  <si>
    <t>5=4</t>
  </si>
  <si>
    <r>
      <t>UKUPNO</t>
    </r>
    <r>
      <rPr>
        <sz val="12"/>
        <color rgb="FF000000"/>
        <rFont val="Calibri"/>
        <family val="2"/>
        <charset val="238"/>
        <scheme val="minor"/>
      </rPr>
      <t xml:space="preserve">, </t>
    </r>
    <r>
      <rPr>
        <b/>
        <sz val="12"/>
        <color rgb="FF000000"/>
        <rFont val="Calibri"/>
        <family val="2"/>
        <charset val="238"/>
        <scheme val="minor"/>
      </rPr>
      <t>kn</t>
    </r>
    <r>
      <rPr>
        <sz val="12"/>
        <color rgb="FF000000"/>
        <rFont val="Calibri"/>
        <family val="2"/>
        <charset val="238"/>
        <scheme val="minor"/>
      </rPr>
      <t xml:space="preserve"> </t>
    </r>
    <r>
      <rPr>
        <b/>
        <sz val="12"/>
        <color rgb="FF000000"/>
        <rFont val="Calibri"/>
        <family val="2"/>
        <charset val="238"/>
        <scheme val="minor"/>
      </rPr>
      <t>bez PDV</t>
    </r>
    <r>
      <rPr>
        <sz val="12"/>
        <color rgb="FF000000"/>
        <rFont val="Calibri"/>
        <family val="2"/>
        <charset val="238"/>
        <scheme val="minor"/>
      </rPr>
      <t>:</t>
    </r>
  </si>
  <si>
    <t>5=(4*1,15)</t>
  </si>
  <si>
    <t>Sveukupno za 2 vozila</t>
  </si>
  <si>
    <t>Jedinična godišnja premija  sa uključenim porezom na premiju obveznog osiguranja brodice (u HRK)</t>
  </si>
  <si>
    <t>Jedinična  godišnja premija  (fiksna premija sa uključenim bonusom i popustima za prvu godinu osiguranja) - po brodici (u HRK)</t>
  </si>
  <si>
    <t>5=(4)</t>
  </si>
  <si>
    <t>DA</t>
  </si>
  <si>
    <t>Osnovica za obračun premije= vrijednost svakog pojedinog vozila:  163.311,00</t>
  </si>
  <si>
    <t>Osnovica za obračun premije=vrijednost svakog pojedinog vozila: 164.266,00</t>
  </si>
  <si>
    <t>Osnovica za obračun premije=vrijednost svakog pojedinog vozila: 263.220,00</t>
  </si>
  <si>
    <t>Dacia Duster NP Mljet</t>
  </si>
  <si>
    <t xml:space="preserve">Osnovica za obračun premije=vrijednost svakog pojedinog vozila: </t>
  </si>
  <si>
    <t>Broj šasije:</t>
  </si>
  <si>
    <t>Godina proizvodnje: 2020</t>
  </si>
  <si>
    <t>DU 153 - FZ</t>
  </si>
  <si>
    <t>DU 112 - JE</t>
  </si>
  <si>
    <t>DU 270137</t>
  </si>
  <si>
    <t>IIIb</t>
  </si>
  <si>
    <t>Sveukupno za 5 vozila</t>
  </si>
  <si>
    <t>Sveukupno za 2 plovila</t>
  </si>
  <si>
    <t>Jedinična godišnja premija  sa uključenim porezom na premiju obveznog osiguranja zrakoplova (u HRK)</t>
  </si>
  <si>
    <t>Jedinična  godišnja premija  (fiksna premija sa uključenim bonusom i popustima za prvu godinu osiguranja) - po zrakoplovu (u HRK)</t>
  </si>
  <si>
    <t>Vrsta zrakoplova</t>
  </si>
  <si>
    <t>MTOM (g)</t>
  </si>
  <si>
    <t>5=(4*1,5)</t>
  </si>
  <si>
    <t>Bespilotni zrakoplov</t>
  </si>
  <si>
    <t>Sveukupno za 1 zrakoplov</t>
  </si>
  <si>
    <t>Broj šasije: UU1HSDACN49385994</t>
  </si>
  <si>
    <t>DJI Mavic 2 Enterprise</t>
  </si>
  <si>
    <t>Vrsta zrakoplova: bespilotni zrakoplov</t>
  </si>
  <si>
    <t>Serijski broj: 298CH8HKR0A0K71</t>
  </si>
  <si>
    <t>Osnovica za obračun premije= vrijednost svakog pojedinog zrakoplova: 23.813,00</t>
  </si>
  <si>
    <t>ZG 5734 - HL</t>
  </si>
  <si>
    <t>Mercedes - Benz Vito Tourer PRO 4x4 Extra dugi</t>
  </si>
  <si>
    <t>Godina proizvodnje: 2021</t>
  </si>
  <si>
    <t xml:space="preserve">Broj šasije: </t>
  </si>
  <si>
    <t>Osnovica za obračun premije=vrijednost svakog pojedinog vozila : 269.900,00 + PDV</t>
  </si>
  <si>
    <t>Godina proizvodnje: 2013</t>
  </si>
  <si>
    <t>preko 110 kW -125 kW</t>
  </si>
  <si>
    <t>Sveukupno za 6 vozila</t>
  </si>
  <si>
    <t>36 kW</t>
  </si>
  <si>
    <t>Vodeni skuter GTX PRO 130</t>
  </si>
  <si>
    <r>
      <t xml:space="preserve">Quad </t>
    </r>
    <r>
      <rPr>
        <sz val="8"/>
        <rFont val="Verdana"/>
        <family val="2"/>
      </rPr>
      <t>cam-am OUTLANDER MAX XU+ 570T 2021</t>
    </r>
  </si>
  <si>
    <t>Mercedes Vito Tourer BASE 116 CDI</t>
  </si>
  <si>
    <t>can-am OUTLANDER MAX XU+ 570 T 2021</t>
  </si>
  <si>
    <t>Vrsta vozila: L7- laki četverokotači</t>
  </si>
  <si>
    <t>Vučna sila: 1588 KG</t>
  </si>
  <si>
    <t>Broj šasije: N/A</t>
  </si>
  <si>
    <t>Vrsta vozila: vodeni skuter</t>
  </si>
  <si>
    <t>Najveća dopuštena masa: N/A KG</t>
  </si>
  <si>
    <t>Osnovica za obračun premije=vrijednost svakog pojedinog vozila: 81.191,00 + PDV</t>
  </si>
  <si>
    <t>SEA DOO GTX PRO 130 IBR</t>
  </si>
  <si>
    <t>Osnovica za obračun premije=vrijednost svakog pojedinog vozila: 141.343,00 + PDV</t>
  </si>
  <si>
    <t>6.</t>
  </si>
  <si>
    <t>7.</t>
  </si>
  <si>
    <t>8.</t>
  </si>
  <si>
    <t>9.</t>
  </si>
  <si>
    <t>TORBARINA T750cc custom</t>
  </si>
  <si>
    <t>TORBARINA T075SS Custom mode</t>
  </si>
  <si>
    <t>TROŠKOVNIK 4 – TRAKTOR (T3)</t>
  </si>
  <si>
    <t>TROŠKOVNIK 5 – PRIKLJUČNA VOZILA (O2, O4, P OTVORENA)</t>
  </si>
  <si>
    <t>TROŠKOVNIK 6 – PLOVILA - BRODICA</t>
  </si>
  <si>
    <t xml:space="preserve">TROŠKOVNIK 7 – ZRAKOPLOV </t>
  </si>
  <si>
    <t>UKUPNO, kn bez PDV: (1+2+3+4+5+6+7):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</si>
</sst>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n&quot;_-;\-* #,##0.00\ &quot;kn&quot;_-;_-* &quot;-&quot;??\ &quot;kn&quot;_-;_-@_-"/>
    <numFmt numFmtId="164" formatCode="#,##0.00\ _k_n"/>
    <numFmt numFmtId="165" formatCode="#,##0.00\ &quot;kn&quot;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Verdana"/>
      <family val="2"/>
    </font>
    <font>
      <b/>
      <i/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name val="Verdana"/>
      <family val="2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9"/>
      <color theme="1"/>
      <name val="Verdana"/>
      <family val="2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0"/>
      <color rgb="FFFF0000"/>
      <name val="Verdana"/>
      <family val="2"/>
    </font>
    <font>
      <sz val="8"/>
      <name val="Verdana"/>
      <family val="2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106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165" fontId="5" fillId="0" borderId="0" xfId="0" applyNumberFormat="1" applyFont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4" fontId="6" fillId="0" borderId="0" xfId="0" applyNumberFormat="1" applyFont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164" fontId="0" fillId="0" borderId="0" xfId="0" applyNumberFormat="1"/>
    <xf numFmtId="165" fontId="0" fillId="0" borderId="0" xfId="0" applyNumberFormat="1"/>
    <xf numFmtId="165" fontId="4" fillId="0" borderId="0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 indent="1"/>
    </xf>
    <xf numFmtId="0" fontId="15" fillId="0" borderId="19" xfId="0" applyFont="1" applyFill="1" applyBorder="1" applyAlignment="1">
      <alignment horizontal="left" vertical="center" wrapText="1" indent="1"/>
    </xf>
    <xf numFmtId="0" fontId="16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/>
    <xf numFmtId="0" fontId="16" fillId="0" borderId="1" xfId="0" applyFont="1" applyFill="1" applyBorder="1" applyAlignment="1">
      <alignment horizontal="left" vertical="center" wrapText="1" indent="1"/>
    </xf>
    <xf numFmtId="0" fontId="17" fillId="0" borderId="0" xfId="0" applyFont="1" applyAlignment="1">
      <alignment vertical="center"/>
    </xf>
    <xf numFmtId="0" fontId="12" fillId="0" borderId="0" xfId="0" applyFont="1" applyFill="1"/>
    <xf numFmtId="0" fontId="14" fillId="0" borderId="0" xfId="0" applyFont="1"/>
    <xf numFmtId="0" fontId="15" fillId="0" borderId="1" xfId="0" applyFont="1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18" fillId="3" borderId="1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164" fontId="4" fillId="3" borderId="16" xfId="0" applyNumberFormat="1" applyFont="1" applyFill="1" applyBorder="1" applyAlignment="1">
      <alignment horizontal="center" vertical="center" wrapText="1"/>
    </xf>
    <xf numFmtId="165" fontId="4" fillId="3" borderId="16" xfId="0" applyNumberFormat="1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5" fontId="5" fillId="3" borderId="9" xfId="0" applyNumberFormat="1" applyFont="1" applyFill="1" applyBorder="1" applyAlignment="1">
      <alignment horizontal="center" vertical="center"/>
    </xf>
    <xf numFmtId="165" fontId="5" fillId="3" borderId="9" xfId="0" applyNumberFormat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left" vertical="center" indent="1"/>
    </xf>
    <xf numFmtId="0" fontId="13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0" fontId="2" fillId="2" borderId="1" xfId="0" applyFont="1" applyFill="1" applyBorder="1" applyAlignment="1">
      <alignment horizontal="right" vertical="center" wrapText="1" indent="1"/>
    </xf>
    <xf numFmtId="0" fontId="3" fillId="0" borderId="1" xfId="0" applyFont="1" applyBorder="1" applyAlignment="1">
      <alignment horizontal="left" vertical="center" wrapText="1" indent="1"/>
    </xf>
    <xf numFmtId="0" fontId="15" fillId="0" borderId="1" xfId="0" applyFont="1" applyBorder="1" applyAlignment="1">
      <alignment horizontal="center" vertical="center" wrapText="1"/>
    </xf>
    <xf numFmtId="44" fontId="17" fillId="0" borderId="1" xfId="1" applyFont="1" applyFill="1" applyBorder="1" applyAlignment="1">
      <alignment vertical="center"/>
    </xf>
    <xf numFmtId="44" fontId="16" fillId="0" borderId="1" xfId="1" applyFont="1" applyBorder="1" applyAlignment="1">
      <alignment horizontal="center" vertical="center"/>
    </xf>
    <xf numFmtId="44" fontId="16" fillId="0" borderId="2" xfId="1" applyFont="1" applyBorder="1" applyAlignment="1">
      <alignment horizontal="center" vertical="center"/>
    </xf>
    <xf numFmtId="44" fontId="17" fillId="0" borderId="1" xfId="0" applyNumberFormat="1" applyFont="1" applyFill="1" applyBorder="1" applyAlignment="1">
      <alignment vertical="center"/>
    </xf>
    <xf numFmtId="44" fontId="14" fillId="0" borderId="17" xfId="0" applyNumberFormat="1" applyFont="1" applyBorder="1" applyAlignment="1">
      <alignment vertical="center"/>
    </xf>
    <xf numFmtId="44" fontId="20" fillId="0" borderId="9" xfId="1" applyFont="1" applyBorder="1" applyAlignment="1">
      <alignment horizontal="right" vertical="center" wrapText="1" indent="1"/>
    </xf>
    <xf numFmtId="2" fontId="12" fillId="0" borderId="0" xfId="0" applyNumberFormat="1" applyFont="1"/>
    <xf numFmtId="2" fontId="12" fillId="0" borderId="0" xfId="0" applyNumberFormat="1" applyFont="1" applyFill="1"/>
    <xf numFmtId="2" fontId="14" fillId="0" borderId="0" xfId="0" applyNumberFormat="1" applyFont="1"/>
    <xf numFmtId="2" fontId="12" fillId="0" borderId="0" xfId="0" applyNumberFormat="1" applyFont="1" applyAlignment="1">
      <alignment vertical="center"/>
    </xf>
    <xf numFmtId="44" fontId="12" fillId="0" borderId="1" xfId="1" applyFont="1" applyBorder="1" applyAlignment="1">
      <alignment vertical="center"/>
    </xf>
    <xf numFmtId="44" fontId="12" fillId="0" borderId="0" xfId="1" applyFont="1"/>
    <xf numFmtId="44" fontId="12" fillId="0" borderId="0" xfId="1" applyFont="1" applyFill="1"/>
    <xf numFmtId="44" fontId="21" fillId="0" borderId="0" xfId="1" applyFont="1"/>
    <xf numFmtId="44" fontId="12" fillId="0" borderId="2" xfId="1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0" fontId="14" fillId="0" borderId="20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4" fillId="0" borderId="12" xfId="0" applyFont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 indent="1"/>
    </xf>
    <xf numFmtId="0" fontId="16" fillId="0" borderId="3" xfId="0" applyFont="1" applyFill="1" applyBorder="1" applyAlignment="1">
      <alignment horizontal="left" vertical="center" wrapText="1" indent="1"/>
    </xf>
    <xf numFmtId="0" fontId="20" fillId="0" borderId="10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44" fontId="3" fillId="0" borderId="1" xfId="1" applyFont="1" applyBorder="1" applyAlignment="1">
      <alignment horizontal="right" vertical="center" wrapText="1" indent="1"/>
    </xf>
    <xf numFmtId="44" fontId="3" fillId="2" borderId="1" xfId="1" applyFont="1" applyFill="1" applyBorder="1" applyAlignment="1">
      <alignment horizontal="right" vertical="center" wrapText="1" indent="1"/>
    </xf>
    <xf numFmtId="0" fontId="2" fillId="0" borderId="5" xfId="0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44" fontId="6" fillId="0" borderId="6" xfId="1" applyFont="1" applyBorder="1" applyAlignment="1">
      <alignment horizontal="right" vertical="center" indent="1"/>
    </xf>
    <xf numFmtId="44" fontId="6" fillId="0" borderId="11" xfId="1" applyFont="1" applyBorder="1" applyAlignment="1">
      <alignment horizontal="right" vertical="center" indent="1"/>
    </xf>
    <xf numFmtId="44" fontId="6" fillId="0" borderId="8" xfId="1" applyFont="1" applyBorder="1" applyAlignment="1">
      <alignment horizontal="right" vertical="center" indent="1"/>
    </xf>
    <xf numFmtId="44" fontId="23" fillId="0" borderId="11" xfId="1" applyFont="1" applyBorder="1" applyAlignment="1">
      <alignment horizontal="right" vertical="center" wrapText="1" indent="1"/>
    </xf>
    <xf numFmtId="44" fontId="23" fillId="0" borderId="8" xfId="1" applyFont="1" applyBorder="1" applyAlignment="1">
      <alignment horizontal="right" vertical="center" wrapText="1" indent="1"/>
    </xf>
    <xf numFmtId="0" fontId="10" fillId="0" borderId="18" xfId="0" applyFont="1" applyBorder="1" applyAlignment="1">
      <alignment horizontal="left"/>
    </xf>
    <xf numFmtId="44" fontId="6" fillId="0" borderId="6" xfId="1" applyFont="1" applyBorder="1" applyAlignment="1">
      <alignment horizontal="right" vertical="center" wrapText="1" indent="1"/>
    </xf>
    <xf numFmtId="44" fontId="6" fillId="0" borderId="11" xfId="1" applyFont="1" applyBorder="1" applyAlignment="1">
      <alignment horizontal="right" vertical="center" wrapText="1" indent="1"/>
    </xf>
    <xf numFmtId="44" fontId="6" fillId="0" borderId="8" xfId="1" applyFont="1" applyBorder="1" applyAlignment="1">
      <alignment horizontal="right" vertical="center" wrapText="1" indent="1"/>
    </xf>
    <xf numFmtId="44" fontId="23" fillId="0" borderId="6" xfId="1" applyFont="1" applyBorder="1" applyAlignment="1">
      <alignment horizontal="right" vertical="center" wrapText="1" indent="1"/>
    </xf>
    <xf numFmtId="0" fontId="7" fillId="0" borderId="1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right" vertical="center" wrapText="1" indent="1"/>
    </xf>
    <xf numFmtId="0" fontId="8" fillId="0" borderId="22" xfId="0" applyFont="1" applyBorder="1" applyAlignment="1">
      <alignment horizontal="right" vertical="center" wrapText="1" indent="1"/>
    </xf>
    <xf numFmtId="0" fontId="8" fillId="0" borderId="17" xfId="0" applyFont="1" applyBorder="1" applyAlignment="1">
      <alignment horizontal="right" vertical="center" wrapText="1" inden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right" vertical="center" indent="1"/>
    </xf>
    <xf numFmtId="0" fontId="17" fillId="3" borderId="4" xfId="0" applyFont="1" applyFill="1" applyBorder="1" applyAlignment="1">
      <alignment horizontal="right" vertical="center" indent="1"/>
    </xf>
    <xf numFmtId="0" fontId="12" fillId="0" borderId="1" xfId="0" applyFont="1" applyBorder="1" applyAlignment="1">
      <alignment horizontal="center" vertical="center"/>
    </xf>
    <xf numFmtId="44" fontId="15" fillId="0" borderId="1" xfId="1" applyFont="1" applyBorder="1" applyAlignment="1">
      <alignment horizontal="center" vertical="center"/>
    </xf>
  </cellXfs>
  <cellStyles count="2">
    <cellStyle name="Normalno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topLeftCell="A10" zoomScale="110" zoomScaleNormal="110" zoomScaleSheetLayoutView="100" workbookViewId="0">
      <selection activeCell="F5" sqref="F5"/>
    </sheetView>
  </sheetViews>
  <sheetFormatPr defaultRowHeight="14.4" x14ac:dyDescent="0.3"/>
  <cols>
    <col min="1" max="1" width="41.44140625" customWidth="1"/>
    <col min="2" max="2" width="28.88671875" customWidth="1"/>
  </cols>
  <sheetData>
    <row r="1" spans="1:2" ht="40.5" customHeight="1" x14ac:dyDescent="0.3">
      <c r="A1" s="74" t="s">
        <v>10</v>
      </c>
      <c r="B1" s="74"/>
    </row>
    <row r="2" spans="1:2" ht="60.75" customHeight="1" x14ac:dyDescent="0.3">
      <c r="A2" s="14"/>
      <c r="B2" s="1" t="s">
        <v>61</v>
      </c>
    </row>
    <row r="3" spans="1:2" ht="36" customHeight="1" x14ac:dyDescent="0.3">
      <c r="A3" s="46" t="s">
        <v>11</v>
      </c>
      <c r="B3" s="72">
        <f>'Troškovnik AK'!G54</f>
        <v>0</v>
      </c>
    </row>
    <row r="4" spans="1:2" ht="36" customHeight="1" x14ac:dyDescent="0.3">
      <c r="A4" s="46" t="s">
        <v>12</v>
      </c>
      <c r="B4" s="72">
        <f>'Troškovnik AO'!E56</f>
        <v>0</v>
      </c>
    </row>
    <row r="5" spans="1:2" ht="55.5" customHeight="1" x14ac:dyDescent="0.3">
      <c r="A5" s="45" t="s">
        <v>62</v>
      </c>
      <c r="B5" s="73">
        <f>SUM(B3:B4)</f>
        <v>0</v>
      </c>
    </row>
    <row r="6" spans="1:2" ht="55.5" customHeight="1" x14ac:dyDescent="0.3">
      <c r="A6" s="45" t="s">
        <v>9</v>
      </c>
      <c r="B6" s="73">
        <v>0</v>
      </c>
    </row>
    <row r="7" spans="1:2" ht="55.5" customHeight="1" x14ac:dyDescent="0.3">
      <c r="A7" s="45" t="s">
        <v>63</v>
      </c>
      <c r="B7" s="73">
        <f>SUM(B3:B4)</f>
        <v>0</v>
      </c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I103"/>
  <sheetViews>
    <sheetView topLeftCell="A37" workbookViewId="0">
      <selection activeCell="E5" sqref="E5:G53"/>
    </sheetView>
  </sheetViews>
  <sheetFormatPr defaultRowHeight="14.4" x14ac:dyDescent="0.3"/>
  <cols>
    <col min="1" max="1" width="3.33203125" customWidth="1"/>
    <col min="2" max="2" width="6" customWidth="1"/>
    <col min="3" max="3" width="49.6640625" customWidth="1"/>
    <col min="5" max="5" width="24.44140625" style="11" customWidth="1"/>
    <col min="6" max="6" width="23" style="12" customWidth="1"/>
    <col min="7" max="7" width="27.109375" style="12" customWidth="1"/>
    <col min="8" max="8" width="8.5546875" style="12" customWidth="1"/>
    <col min="9" max="9" width="8.33203125" style="12" customWidth="1"/>
  </cols>
  <sheetData>
    <row r="1" spans="2:9" x14ac:dyDescent="0.3">
      <c r="B1" s="2"/>
      <c r="E1"/>
      <c r="F1"/>
      <c r="G1"/>
      <c r="H1"/>
      <c r="I1"/>
    </row>
    <row r="2" spans="2:9" ht="18.600000000000001" thickBot="1" x14ac:dyDescent="0.4">
      <c r="B2" s="86" t="s">
        <v>29</v>
      </c>
      <c r="C2" s="86"/>
      <c r="D2" s="86"/>
      <c r="E2" s="86"/>
      <c r="F2" s="86"/>
      <c r="G2" s="86"/>
      <c r="H2"/>
      <c r="I2"/>
    </row>
    <row r="3" spans="2:9" ht="81.75" customHeight="1" thickBot="1" x14ac:dyDescent="0.35">
      <c r="B3" s="33" t="s">
        <v>28</v>
      </c>
      <c r="C3" s="33" t="s">
        <v>13</v>
      </c>
      <c r="D3" s="33" t="s">
        <v>14</v>
      </c>
      <c r="E3" s="34" t="s">
        <v>15</v>
      </c>
      <c r="F3" s="35" t="s">
        <v>16</v>
      </c>
      <c r="G3" s="35" t="s">
        <v>30</v>
      </c>
      <c r="H3" s="13"/>
      <c r="I3" s="13"/>
    </row>
    <row r="4" spans="2:9" ht="18.75" customHeight="1" thickBot="1" x14ac:dyDescent="0.35">
      <c r="B4" s="39">
        <v>0</v>
      </c>
      <c r="C4" s="36">
        <v>1</v>
      </c>
      <c r="D4" s="36">
        <v>2</v>
      </c>
      <c r="E4" s="36">
        <v>3</v>
      </c>
      <c r="F4" s="37" t="s">
        <v>17</v>
      </c>
      <c r="G4" s="38" t="s">
        <v>64</v>
      </c>
      <c r="H4" s="3"/>
      <c r="I4" s="3"/>
    </row>
    <row r="5" spans="2:9" ht="20.25" customHeight="1" x14ac:dyDescent="0.3">
      <c r="B5" s="75" t="s">
        <v>18</v>
      </c>
      <c r="C5" s="4" t="s">
        <v>34</v>
      </c>
      <c r="D5" s="92">
        <v>1</v>
      </c>
      <c r="E5" s="81"/>
      <c r="F5" s="81"/>
      <c r="G5" s="90"/>
      <c r="H5" s="5"/>
      <c r="I5" s="5"/>
    </row>
    <row r="6" spans="2:9" ht="18.600000000000001" customHeight="1" x14ac:dyDescent="0.3">
      <c r="B6" s="76"/>
      <c r="C6" s="6" t="s">
        <v>19</v>
      </c>
      <c r="D6" s="93"/>
      <c r="E6" s="82"/>
      <c r="F6" s="82"/>
      <c r="G6" s="84"/>
      <c r="H6" s="5"/>
      <c r="I6" s="5"/>
    </row>
    <row r="7" spans="2:9" ht="18.600000000000001" customHeight="1" x14ac:dyDescent="0.3">
      <c r="B7" s="76"/>
      <c r="C7" s="6" t="s">
        <v>27</v>
      </c>
      <c r="D7" s="93"/>
      <c r="E7" s="82"/>
      <c r="F7" s="82"/>
      <c r="G7" s="84"/>
      <c r="H7" s="5"/>
      <c r="I7" s="5"/>
    </row>
    <row r="8" spans="2:9" ht="18.600000000000001" customHeight="1" x14ac:dyDescent="0.3">
      <c r="B8" s="76"/>
      <c r="C8" s="7" t="s">
        <v>35</v>
      </c>
      <c r="D8" s="93"/>
      <c r="E8" s="82"/>
      <c r="F8" s="82"/>
      <c r="G8" s="84"/>
      <c r="H8" s="5"/>
      <c r="I8" s="5"/>
    </row>
    <row r="9" spans="2:9" ht="39" customHeight="1" thickBot="1" x14ac:dyDescent="0.35">
      <c r="B9" s="77"/>
      <c r="C9" s="8" t="s">
        <v>72</v>
      </c>
      <c r="D9" s="98"/>
      <c r="E9" s="83"/>
      <c r="F9" s="83"/>
      <c r="G9" s="85"/>
      <c r="H9" s="5"/>
      <c r="I9" s="5"/>
    </row>
    <row r="10" spans="2:9" ht="18.75" customHeight="1" x14ac:dyDescent="0.3">
      <c r="B10" s="76" t="s">
        <v>20</v>
      </c>
      <c r="C10" s="4" t="s">
        <v>38</v>
      </c>
      <c r="D10" s="93">
        <v>1</v>
      </c>
      <c r="E10" s="81"/>
      <c r="F10" s="81"/>
      <c r="G10" s="90"/>
      <c r="H10" s="5"/>
      <c r="I10" s="5"/>
    </row>
    <row r="11" spans="2:9" ht="18.75" customHeight="1" x14ac:dyDescent="0.3">
      <c r="B11" s="76"/>
      <c r="C11" s="6" t="s">
        <v>19</v>
      </c>
      <c r="D11" s="93"/>
      <c r="E11" s="82"/>
      <c r="F11" s="82"/>
      <c r="G11" s="84"/>
      <c r="H11" s="5"/>
      <c r="I11" s="5"/>
    </row>
    <row r="12" spans="2:9" ht="18.75" customHeight="1" x14ac:dyDescent="0.3">
      <c r="B12" s="76"/>
      <c r="C12" s="6" t="s">
        <v>102</v>
      </c>
      <c r="D12" s="93"/>
      <c r="E12" s="82"/>
      <c r="F12" s="82"/>
      <c r="G12" s="84"/>
      <c r="H12" s="5"/>
      <c r="I12" s="5"/>
    </row>
    <row r="13" spans="2:9" ht="18.75" customHeight="1" x14ac:dyDescent="0.3">
      <c r="B13" s="76"/>
      <c r="C13" s="6" t="s">
        <v>92</v>
      </c>
      <c r="D13" s="93"/>
      <c r="E13" s="82"/>
      <c r="F13" s="82"/>
      <c r="G13" s="84"/>
      <c r="H13" s="5"/>
      <c r="I13" s="5"/>
    </row>
    <row r="14" spans="2:9" ht="39" customHeight="1" thickBot="1" x14ac:dyDescent="0.35">
      <c r="B14" s="77"/>
      <c r="C14" s="9" t="s">
        <v>76</v>
      </c>
      <c r="D14" s="98"/>
      <c r="E14" s="83"/>
      <c r="F14" s="83"/>
      <c r="G14" s="85"/>
      <c r="H14" s="5"/>
      <c r="I14" s="5"/>
    </row>
    <row r="15" spans="2:9" ht="18.75" customHeight="1" x14ac:dyDescent="0.3">
      <c r="B15" s="75" t="s">
        <v>22</v>
      </c>
      <c r="C15" s="10" t="s">
        <v>38</v>
      </c>
      <c r="D15" s="91">
        <v>1</v>
      </c>
      <c r="E15" s="81"/>
      <c r="F15" s="81"/>
      <c r="G15" s="87"/>
      <c r="H15" s="5"/>
      <c r="I15" s="5"/>
    </row>
    <row r="16" spans="2:9" ht="18.600000000000001" customHeight="1" x14ac:dyDescent="0.3">
      <c r="B16" s="76"/>
      <c r="C16" s="6" t="s">
        <v>19</v>
      </c>
      <c r="D16" s="79"/>
      <c r="E16" s="82"/>
      <c r="F16" s="82"/>
      <c r="G16" s="88"/>
      <c r="H16" s="5"/>
      <c r="I16" s="5"/>
    </row>
    <row r="17" spans="2:9" ht="18.600000000000001" customHeight="1" x14ac:dyDescent="0.3">
      <c r="B17" s="76"/>
      <c r="C17" s="6" t="s">
        <v>21</v>
      </c>
      <c r="D17" s="79"/>
      <c r="E17" s="82"/>
      <c r="F17" s="82"/>
      <c r="G17" s="88"/>
      <c r="H17" s="5"/>
      <c r="I17" s="5"/>
    </row>
    <row r="18" spans="2:9" ht="18.600000000000001" customHeight="1" x14ac:dyDescent="0.3">
      <c r="B18" s="76"/>
      <c r="C18" s="6" t="s">
        <v>39</v>
      </c>
      <c r="D18" s="79"/>
      <c r="E18" s="82"/>
      <c r="F18" s="82"/>
      <c r="G18" s="88"/>
      <c r="H18" s="5"/>
      <c r="I18" s="5"/>
    </row>
    <row r="19" spans="2:9" ht="39" customHeight="1" thickBot="1" x14ac:dyDescent="0.35">
      <c r="B19" s="77"/>
      <c r="C19" s="9" t="s">
        <v>73</v>
      </c>
      <c r="D19" s="80"/>
      <c r="E19" s="83"/>
      <c r="F19" s="83"/>
      <c r="G19" s="89"/>
      <c r="H19" s="5"/>
      <c r="I19" s="5"/>
    </row>
    <row r="20" spans="2:9" ht="18.600000000000001" customHeight="1" x14ac:dyDescent="0.3">
      <c r="B20" s="75" t="s">
        <v>23</v>
      </c>
      <c r="C20" s="70" t="s">
        <v>98</v>
      </c>
      <c r="D20" s="92">
        <v>1</v>
      </c>
      <c r="E20" s="81"/>
      <c r="F20" s="81"/>
      <c r="G20" s="90"/>
    </row>
    <row r="21" spans="2:9" ht="18.600000000000001" customHeight="1" x14ac:dyDescent="0.3">
      <c r="B21" s="76"/>
      <c r="C21" s="6" t="s">
        <v>19</v>
      </c>
      <c r="D21" s="93"/>
      <c r="E21" s="82"/>
      <c r="F21" s="82"/>
      <c r="G21" s="84"/>
    </row>
    <row r="22" spans="2:9" ht="18.600000000000001" customHeight="1" x14ac:dyDescent="0.3">
      <c r="B22" s="76"/>
      <c r="C22" s="6" t="s">
        <v>99</v>
      </c>
      <c r="D22" s="93"/>
      <c r="E22" s="82"/>
      <c r="F22" s="82"/>
      <c r="G22" s="84"/>
    </row>
    <row r="23" spans="2:9" ht="18.600000000000001" customHeight="1" x14ac:dyDescent="0.3">
      <c r="B23" s="76"/>
      <c r="C23" s="6" t="s">
        <v>100</v>
      </c>
      <c r="D23" s="93"/>
      <c r="E23" s="82"/>
      <c r="F23" s="82"/>
      <c r="G23" s="84"/>
    </row>
    <row r="24" spans="2:9" ht="39" customHeight="1" thickBot="1" x14ac:dyDescent="0.35">
      <c r="B24" s="77"/>
      <c r="C24" s="6" t="s">
        <v>101</v>
      </c>
      <c r="D24" s="94"/>
      <c r="E24" s="83"/>
      <c r="F24" s="83"/>
      <c r="G24" s="85"/>
    </row>
    <row r="25" spans="2:9" ht="18.75" customHeight="1" x14ac:dyDescent="0.3">
      <c r="B25" s="75" t="s">
        <v>24</v>
      </c>
      <c r="C25" s="10" t="s">
        <v>40</v>
      </c>
      <c r="D25" s="78">
        <v>1</v>
      </c>
      <c r="E25" s="81"/>
      <c r="F25" s="81"/>
      <c r="G25" s="90"/>
      <c r="H25" s="5"/>
      <c r="I25" s="5"/>
    </row>
    <row r="26" spans="2:9" ht="18.75" customHeight="1" x14ac:dyDescent="0.3">
      <c r="B26" s="76"/>
      <c r="C26" s="6" t="s">
        <v>25</v>
      </c>
      <c r="D26" s="79"/>
      <c r="E26" s="82"/>
      <c r="F26" s="82"/>
      <c r="G26" s="84"/>
      <c r="H26" s="5"/>
      <c r="I26" s="5"/>
    </row>
    <row r="27" spans="2:9" ht="18.75" customHeight="1" x14ac:dyDescent="0.3">
      <c r="B27" s="76"/>
      <c r="C27" s="6" t="s">
        <v>41</v>
      </c>
      <c r="D27" s="79"/>
      <c r="E27" s="82"/>
      <c r="F27" s="82"/>
      <c r="G27" s="84"/>
      <c r="H27" s="5"/>
      <c r="I27" s="5"/>
    </row>
    <row r="28" spans="2:9" ht="18.75" customHeight="1" x14ac:dyDescent="0.3">
      <c r="B28" s="76"/>
      <c r="C28" s="6" t="s">
        <v>26</v>
      </c>
      <c r="D28" s="79"/>
      <c r="E28" s="82"/>
      <c r="F28" s="82"/>
      <c r="G28" s="84"/>
      <c r="H28" s="5"/>
      <c r="I28" s="5"/>
    </row>
    <row r="29" spans="2:9" ht="18.75" customHeight="1" x14ac:dyDescent="0.3">
      <c r="B29" s="76"/>
      <c r="C29" s="6" t="s">
        <v>42</v>
      </c>
      <c r="D29" s="79"/>
      <c r="E29" s="82"/>
      <c r="F29" s="82"/>
      <c r="G29" s="84"/>
      <c r="H29" s="5"/>
      <c r="I29" s="5"/>
    </row>
    <row r="30" spans="2:9" ht="39" customHeight="1" thickBot="1" x14ac:dyDescent="0.35">
      <c r="B30" s="77"/>
      <c r="C30" s="9" t="s">
        <v>74</v>
      </c>
      <c r="D30" s="80"/>
      <c r="E30" s="83"/>
      <c r="F30" s="83"/>
      <c r="G30" s="85"/>
      <c r="H30" s="5"/>
      <c r="I30" s="5"/>
    </row>
    <row r="31" spans="2:9" ht="18.600000000000001" customHeight="1" x14ac:dyDescent="0.3">
      <c r="B31" s="75" t="s">
        <v>118</v>
      </c>
      <c r="C31" s="10" t="s">
        <v>40</v>
      </c>
      <c r="D31" s="78">
        <v>1</v>
      </c>
      <c r="E31" s="81"/>
      <c r="F31" s="81"/>
      <c r="G31" s="84"/>
      <c r="H31" s="5"/>
      <c r="I31" s="5"/>
    </row>
    <row r="32" spans="2:9" ht="18.600000000000001" customHeight="1" x14ac:dyDescent="0.3">
      <c r="B32" s="76"/>
      <c r="C32" s="6" t="s">
        <v>25</v>
      </c>
      <c r="D32" s="79"/>
      <c r="E32" s="82"/>
      <c r="F32" s="82"/>
      <c r="G32" s="84"/>
    </row>
    <row r="33" spans="2:9" ht="18.600000000000001" customHeight="1" x14ac:dyDescent="0.3">
      <c r="B33" s="76"/>
      <c r="C33" s="6" t="s">
        <v>41</v>
      </c>
      <c r="D33" s="79"/>
      <c r="E33" s="82"/>
      <c r="F33" s="82"/>
      <c r="G33" s="84"/>
    </row>
    <row r="34" spans="2:9" ht="18.600000000000001" customHeight="1" x14ac:dyDescent="0.3">
      <c r="B34" s="76"/>
      <c r="C34" s="6" t="s">
        <v>78</v>
      </c>
      <c r="D34" s="79"/>
      <c r="E34" s="82"/>
      <c r="F34" s="82"/>
      <c r="G34" s="84"/>
    </row>
    <row r="35" spans="2:9" ht="18.600000000000001" customHeight="1" x14ac:dyDescent="0.3">
      <c r="B35" s="76"/>
      <c r="C35" s="6" t="s">
        <v>77</v>
      </c>
      <c r="D35" s="79"/>
      <c r="E35" s="82"/>
      <c r="F35" s="82"/>
      <c r="G35" s="84"/>
    </row>
    <row r="36" spans="2:9" ht="39" customHeight="1" thickBot="1" x14ac:dyDescent="0.35">
      <c r="B36" s="77"/>
      <c r="C36" s="9" t="s">
        <v>74</v>
      </c>
      <c r="D36" s="80"/>
      <c r="E36" s="83"/>
      <c r="F36" s="83"/>
      <c r="G36" s="85"/>
    </row>
    <row r="37" spans="2:9" ht="18.600000000000001" customHeight="1" x14ac:dyDescent="0.3">
      <c r="B37" s="75" t="s">
        <v>119</v>
      </c>
      <c r="C37" s="10" t="s">
        <v>109</v>
      </c>
      <c r="D37" s="78">
        <v>1</v>
      </c>
      <c r="E37" s="81"/>
      <c r="F37" s="81"/>
      <c r="G37" s="84"/>
      <c r="H37" s="5"/>
      <c r="I37" s="5"/>
    </row>
    <row r="38" spans="2:9" ht="18.600000000000001" customHeight="1" x14ac:dyDescent="0.3">
      <c r="B38" s="76"/>
      <c r="C38" s="6" t="s">
        <v>110</v>
      </c>
      <c r="D38" s="79"/>
      <c r="E38" s="82"/>
      <c r="F38" s="82"/>
      <c r="G38" s="84"/>
    </row>
    <row r="39" spans="2:9" ht="18.600000000000001" customHeight="1" x14ac:dyDescent="0.3">
      <c r="B39" s="76"/>
      <c r="C39" s="6" t="s">
        <v>111</v>
      </c>
      <c r="D39" s="79"/>
      <c r="E39" s="82"/>
      <c r="F39" s="82"/>
      <c r="G39" s="84"/>
    </row>
    <row r="40" spans="2:9" ht="18.600000000000001" customHeight="1" x14ac:dyDescent="0.3">
      <c r="B40" s="76"/>
      <c r="C40" s="6" t="s">
        <v>99</v>
      </c>
      <c r="D40" s="79"/>
      <c r="E40" s="82"/>
      <c r="F40" s="82"/>
      <c r="G40" s="84"/>
    </row>
    <row r="41" spans="2:9" ht="18.600000000000001" customHeight="1" x14ac:dyDescent="0.3">
      <c r="B41" s="76"/>
      <c r="C41" s="6" t="s">
        <v>112</v>
      </c>
      <c r="D41" s="79"/>
      <c r="E41" s="82"/>
      <c r="F41" s="82"/>
      <c r="G41" s="84"/>
    </row>
    <row r="42" spans="2:9" ht="39" customHeight="1" thickBot="1" x14ac:dyDescent="0.35">
      <c r="B42" s="77"/>
      <c r="C42" s="71" t="s">
        <v>115</v>
      </c>
      <c r="D42" s="80"/>
      <c r="E42" s="83"/>
      <c r="F42" s="83"/>
      <c r="G42" s="85"/>
    </row>
    <row r="43" spans="2:9" ht="18.600000000000001" customHeight="1" x14ac:dyDescent="0.3">
      <c r="B43" s="75" t="s">
        <v>120</v>
      </c>
      <c r="C43" s="10" t="s">
        <v>116</v>
      </c>
      <c r="D43" s="78">
        <v>1</v>
      </c>
      <c r="E43" s="81"/>
      <c r="F43" s="81"/>
      <c r="G43" s="84"/>
      <c r="H43" s="5"/>
      <c r="I43" s="5"/>
    </row>
    <row r="44" spans="2:9" ht="18.600000000000001" customHeight="1" x14ac:dyDescent="0.3">
      <c r="B44" s="76"/>
      <c r="C44" s="6" t="s">
        <v>113</v>
      </c>
      <c r="D44" s="79"/>
      <c r="E44" s="82"/>
      <c r="F44" s="82"/>
      <c r="G44" s="84"/>
    </row>
    <row r="45" spans="2:9" ht="18.600000000000001" customHeight="1" x14ac:dyDescent="0.3">
      <c r="B45" s="76"/>
      <c r="C45" s="6" t="s">
        <v>114</v>
      </c>
      <c r="D45" s="79"/>
      <c r="E45" s="82"/>
      <c r="F45" s="82"/>
      <c r="G45" s="84"/>
    </row>
    <row r="46" spans="2:9" ht="18.600000000000001" customHeight="1" x14ac:dyDescent="0.3">
      <c r="B46" s="76"/>
      <c r="C46" s="6" t="s">
        <v>99</v>
      </c>
      <c r="D46" s="79"/>
      <c r="E46" s="82"/>
      <c r="F46" s="82"/>
      <c r="G46" s="84"/>
    </row>
    <row r="47" spans="2:9" ht="18.600000000000001" customHeight="1" x14ac:dyDescent="0.3">
      <c r="B47" s="76"/>
      <c r="C47" s="6" t="s">
        <v>112</v>
      </c>
      <c r="D47" s="79"/>
      <c r="E47" s="82"/>
      <c r="F47" s="82"/>
      <c r="G47" s="84"/>
    </row>
    <row r="48" spans="2:9" ht="39" customHeight="1" thickBot="1" x14ac:dyDescent="0.35">
      <c r="B48" s="77"/>
      <c r="C48" s="71" t="s">
        <v>117</v>
      </c>
      <c r="D48" s="80"/>
      <c r="E48" s="83"/>
      <c r="F48" s="83"/>
      <c r="G48" s="85"/>
    </row>
    <row r="49" spans="2:7" ht="18.600000000000001" customHeight="1" x14ac:dyDescent="0.3">
      <c r="B49" s="75" t="s">
        <v>121</v>
      </c>
      <c r="C49" s="67" t="s">
        <v>93</v>
      </c>
      <c r="D49" s="99">
        <v>1</v>
      </c>
      <c r="E49" s="81"/>
      <c r="F49" s="81"/>
      <c r="G49" s="87"/>
    </row>
    <row r="50" spans="2:7" ht="18.600000000000001" customHeight="1" x14ac:dyDescent="0.3">
      <c r="B50" s="76"/>
      <c r="C50" s="6" t="s">
        <v>94</v>
      </c>
      <c r="D50" s="100"/>
      <c r="E50" s="82"/>
      <c r="F50" s="82"/>
      <c r="G50" s="88"/>
    </row>
    <row r="51" spans="2:7" ht="18.600000000000001" customHeight="1" x14ac:dyDescent="0.3">
      <c r="B51" s="76"/>
      <c r="C51" s="6" t="s">
        <v>78</v>
      </c>
      <c r="D51" s="100"/>
      <c r="E51" s="82"/>
      <c r="F51" s="82"/>
      <c r="G51" s="88"/>
    </row>
    <row r="52" spans="2:7" ht="18.600000000000001" customHeight="1" x14ac:dyDescent="0.3">
      <c r="B52" s="76"/>
      <c r="C52" s="7" t="s">
        <v>95</v>
      </c>
      <c r="D52" s="100"/>
      <c r="E52" s="82"/>
      <c r="F52" s="82"/>
      <c r="G52" s="88"/>
    </row>
    <row r="53" spans="2:7" ht="39" customHeight="1" thickBot="1" x14ac:dyDescent="0.35">
      <c r="B53" s="77"/>
      <c r="C53" s="9" t="s">
        <v>96</v>
      </c>
      <c r="D53" s="101"/>
      <c r="E53" s="83"/>
      <c r="F53" s="83"/>
      <c r="G53" s="89"/>
    </row>
    <row r="54" spans="2:7" ht="16.2" thickBot="1" x14ac:dyDescent="0.35">
      <c r="B54" s="95" t="s">
        <v>65</v>
      </c>
      <c r="C54" s="96"/>
      <c r="D54" s="96"/>
      <c r="E54" s="96"/>
      <c r="F54" s="97"/>
      <c r="G54" s="53">
        <f>G5+G10+G15+G25+G31+G49+G20+G37+G43</f>
        <v>0</v>
      </c>
    </row>
    <row r="89" spans="3:7" x14ac:dyDescent="0.3">
      <c r="C89" t="s">
        <v>75</v>
      </c>
      <c r="G89" s="12">
        <v>3480.53</v>
      </c>
    </row>
    <row r="95" spans="3:7" x14ac:dyDescent="0.3">
      <c r="C95" t="s">
        <v>34</v>
      </c>
      <c r="G95" s="12">
        <v>4048.44</v>
      </c>
    </row>
    <row r="96" spans="3:7" x14ac:dyDescent="0.3">
      <c r="C96" t="s">
        <v>36</v>
      </c>
      <c r="G96" s="12">
        <v>3997.16</v>
      </c>
    </row>
    <row r="97" spans="3:7" x14ac:dyDescent="0.3">
      <c r="C97" t="s">
        <v>37</v>
      </c>
      <c r="G97" s="12">
        <v>4952.58</v>
      </c>
    </row>
    <row r="98" spans="3:7" x14ac:dyDescent="0.3">
      <c r="C98" t="s">
        <v>38</v>
      </c>
      <c r="G98" s="12">
        <v>3986.13</v>
      </c>
    </row>
    <row r="99" spans="3:7" x14ac:dyDescent="0.3">
      <c r="C99" t="s">
        <v>40</v>
      </c>
      <c r="G99" s="12">
        <v>4798.7</v>
      </c>
    </row>
    <row r="100" spans="3:7" x14ac:dyDescent="0.3">
      <c r="C100" t="s">
        <v>75</v>
      </c>
      <c r="G100" s="12">
        <v>3480.53</v>
      </c>
    </row>
    <row r="101" spans="3:7" x14ac:dyDescent="0.3">
      <c r="C101" t="s">
        <v>40</v>
      </c>
      <c r="G101" s="12">
        <v>4798.7</v>
      </c>
    </row>
    <row r="103" spans="3:7" x14ac:dyDescent="0.3">
      <c r="G103" s="12">
        <f>SUM(G97,G95,G96,G98,G99,G100,G101)</f>
        <v>30062.240000000002</v>
      </c>
    </row>
  </sheetData>
  <mergeCells count="47">
    <mergeCell ref="B49:B53"/>
    <mergeCell ref="D49:D53"/>
    <mergeCell ref="E49:E53"/>
    <mergeCell ref="F49:F53"/>
    <mergeCell ref="G49:G53"/>
    <mergeCell ref="B31:B36"/>
    <mergeCell ref="D31:D36"/>
    <mergeCell ref="E31:E36"/>
    <mergeCell ref="F31:F36"/>
    <mergeCell ref="G31:G36"/>
    <mergeCell ref="B54:F54"/>
    <mergeCell ref="G5:G9"/>
    <mergeCell ref="G10:G14"/>
    <mergeCell ref="B10:B14"/>
    <mergeCell ref="D10:D14"/>
    <mergeCell ref="E10:E14"/>
    <mergeCell ref="F10:F14"/>
    <mergeCell ref="B5:B9"/>
    <mergeCell ref="D5:D9"/>
    <mergeCell ref="E5:E9"/>
    <mergeCell ref="F5:F9"/>
    <mergeCell ref="B2:G2"/>
    <mergeCell ref="G15:G19"/>
    <mergeCell ref="B25:B30"/>
    <mergeCell ref="D25:D30"/>
    <mergeCell ref="E25:E30"/>
    <mergeCell ref="F25:F30"/>
    <mergeCell ref="G25:G30"/>
    <mergeCell ref="B15:B19"/>
    <mergeCell ref="D15:D19"/>
    <mergeCell ref="E15:E19"/>
    <mergeCell ref="F15:F19"/>
    <mergeCell ref="B20:B24"/>
    <mergeCell ref="D20:D24"/>
    <mergeCell ref="E20:E24"/>
    <mergeCell ref="F20:F24"/>
    <mergeCell ref="G20:G24"/>
    <mergeCell ref="B37:B42"/>
    <mergeCell ref="D37:D42"/>
    <mergeCell ref="E37:E42"/>
    <mergeCell ref="F37:F42"/>
    <mergeCell ref="G37:G42"/>
    <mergeCell ref="B43:B48"/>
    <mergeCell ref="D43:D48"/>
    <mergeCell ref="E43:E48"/>
    <mergeCell ref="F43:F48"/>
    <mergeCell ref="G43:G48"/>
  </mergeCells>
  <pageMargins left="0.25" right="0.25" top="0.75" bottom="0.75" header="0.3" footer="0.3"/>
  <pageSetup paperSize="9" scale="63" orientation="landscape" r:id="rId1"/>
  <rowBreaks count="1" manualBreakCount="1">
    <brk id="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87"/>
  <sheetViews>
    <sheetView tabSelected="1" zoomScaleNormal="100" zoomScaleSheetLayoutView="100" workbookViewId="0">
      <selection activeCell="E16" sqref="E16"/>
    </sheetView>
  </sheetViews>
  <sheetFormatPr defaultColWidth="8.88671875" defaultRowHeight="12.6" x14ac:dyDescent="0.2"/>
  <cols>
    <col min="1" max="1" width="39.88671875" style="25" bestFit="1" customWidth="1"/>
    <col min="2" max="2" width="25" style="25" customWidth="1"/>
    <col min="3" max="3" width="10.88671875" style="25" customWidth="1"/>
    <col min="4" max="4" width="26.44140625" style="25" customWidth="1"/>
    <col min="5" max="5" width="26.6640625" style="25" customWidth="1"/>
    <col min="6" max="16384" width="8.88671875" style="25"/>
  </cols>
  <sheetData>
    <row r="1" spans="1:6" ht="18" customHeight="1" x14ac:dyDescent="0.2">
      <c r="A1" s="24" t="s">
        <v>4</v>
      </c>
    </row>
    <row r="2" spans="1:6" s="28" customFormat="1" ht="77.25" customHeight="1" x14ac:dyDescent="0.2">
      <c r="A2" s="15" t="s">
        <v>0</v>
      </c>
      <c r="B2" s="15" t="s">
        <v>1</v>
      </c>
      <c r="C2" s="15" t="s">
        <v>3</v>
      </c>
      <c r="D2" s="32" t="s">
        <v>8</v>
      </c>
      <c r="E2" s="32" t="s">
        <v>7</v>
      </c>
    </row>
    <row r="3" spans="1:6" s="29" customFormat="1" ht="13.2" customHeight="1" x14ac:dyDescent="0.2">
      <c r="A3" s="16">
        <v>1</v>
      </c>
      <c r="B3" s="16">
        <v>2</v>
      </c>
      <c r="C3" s="16">
        <v>5</v>
      </c>
      <c r="D3" s="16">
        <v>4</v>
      </c>
      <c r="E3" s="17" t="s">
        <v>66</v>
      </c>
    </row>
    <row r="4" spans="1:6" ht="18" customHeight="1" x14ac:dyDescent="0.2">
      <c r="A4" s="44" t="s">
        <v>50</v>
      </c>
      <c r="B4" s="30" t="s">
        <v>5</v>
      </c>
      <c r="C4" s="47">
        <v>1</v>
      </c>
      <c r="D4" s="49">
        <f>E4/1.15</f>
        <v>0</v>
      </c>
      <c r="E4" s="105">
        <v>0</v>
      </c>
      <c r="F4" s="54"/>
    </row>
    <row r="5" spans="1:6" ht="18" customHeight="1" x14ac:dyDescent="0.2">
      <c r="A5" s="44" t="s">
        <v>79</v>
      </c>
      <c r="B5" s="30" t="s">
        <v>5</v>
      </c>
      <c r="C5" s="47">
        <v>1</v>
      </c>
      <c r="D5" s="49">
        <f>E5/1.15</f>
        <v>0</v>
      </c>
      <c r="E5" s="105">
        <v>0</v>
      </c>
      <c r="F5" s="54"/>
    </row>
    <row r="6" spans="1:6" ht="18" customHeight="1" x14ac:dyDescent="0.2">
      <c r="A6" s="44" t="s">
        <v>53</v>
      </c>
      <c r="B6" s="30" t="s">
        <v>5</v>
      </c>
      <c r="C6" s="47">
        <v>1</v>
      </c>
      <c r="D6" s="49">
        <f>E6/1.15</f>
        <v>0</v>
      </c>
      <c r="E6" s="105">
        <v>0</v>
      </c>
      <c r="F6" s="54"/>
    </row>
    <row r="7" spans="1:6" ht="18" customHeight="1" x14ac:dyDescent="0.2">
      <c r="A7" s="44" t="s">
        <v>51</v>
      </c>
      <c r="B7" s="30" t="s">
        <v>6</v>
      </c>
      <c r="C7" s="47">
        <v>1</v>
      </c>
      <c r="D7" s="49">
        <f>E7/1.15</f>
        <v>0</v>
      </c>
      <c r="E7" s="105">
        <v>0</v>
      </c>
      <c r="F7" s="54"/>
    </row>
    <row r="8" spans="1:6" ht="18" customHeight="1" x14ac:dyDescent="0.2">
      <c r="A8" s="44" t="s">
        <v>49</v>
      </c>
      <c r="B8" s="30" t="s">
        <v>6</v>
      </c>
      <c r="C8" s="47">
        <v>1</v>
      </c>
      <c r="D8" s="49">
        <f>E8/1.15</f>
        <v>0</v>
      </c>
      <c r="E8" s="105">
        <v>0</v>
      </c>
      <c r="F8" s="54"/>
    </row>
    <row r="9" spans="1:6" ht="18" customHeight="1" x14ac:dyDescent="0.2">
      <c r="A9" s="44" t="s">
        <v>108</v>
      </c>
      <c r="B9" s="30" t="s">
        <v>103</v>
      </c>
      <c r="C9" s="47">
        <v>1</v>
      </c>
      <c r="D9" s="49">
        <f>E9/1.15</f>
        <v>0</v>
      </c>
      <c r="E9" s="105">
        <v>0</v>
      </c>
      <c r="F9" s="54"/>
    </row>
    <row r="10" spans="1:6" s="28" customFormat="1" ht="18.75" customHeight="1" x14ac:dyDescent="0.2">
      <c r="A10" s="102" t="s">
        <v>104</v>
      </c>
      <c r="B10" s="103"/>
      <c r="C10" s="103"/>
      <c r="D10" s="103"/>
      <c r="E10" s="48">
        <f>SUM(E4:E9)</f>
        <v>0</v>
      </c>
      <c r="F10" s="55"/>
    </row>
    <row r="11" spans="1:6" x14ac:dyDescent="0.2">
      <c r="C11" s="31"/>
      <c r="F11" s="54"/>
    </row>
    <row r="12" spans="1:6" ht="18" customHeight="1" x14ac:dyDescent="0.2">
      <c r="A12" s="24" t="s">
        <v>46</v>
      </c>
      <c r="F12" s="54"/>
    </row>
    <row r="13" spans="1:6" s="28" customFormat="1" ht="73.5" customHeight="1" x14ac:dyDescent="0.2">
      <c r="A13" s="15" t="s">
        <v>0</v>
      </c>
      <c r="B13" s="15" t="s">
        <v>2</v>
      </c>
      <c r="C13" s="15" t="s">
        <v>3</v>
      </c>
      <c r="D13" s="32" t="s">
        <v>8</v>
      </c>
      <c r="E13" s="32" t="s">
        <v>7</v>
      </c>
      <c r="F13" s="55"/>
    </row>
    <row r="14" spans="1:6" s="29" customFormat="1" ht="13.2" customHeight="1" x14ac:dyDescent="0.2">
      <c r="A14" s="16">
        <v>1</v>
      </c>
      <c r="B14" s="16">
        <v>2</v>
      </c>
      <c r="C14" s="16">
        <v>2</v>
      </c>
      <c r="D14" s="16">
        <v>4</v>
      </c>
      <c r="E14" s="17" t="s">
        <v>66</v>
      </c>
      <c r="F14" s="56"/>
    </row>
    <row r="15" spans="1:6" ht="18.75" customHeight="1" x14ac:dyDescent="0.2">
      <c r="A15" s="19" t="s">
        <v>80</v>
      </c>
      <c r="B15" s="30" t="s">
        <v>32</v>
      </c>
      <c r="C15" s="18">
        <v>1</v>
      </c>
      <c r="D15" s="49">
        <f>E15/1.15</f>
        <v>0</v>
      </c>
      <c r="E15" s="105">
        <v>0</v>
      </c>
      <c r="F15" s="54"/>
    </row>
    <row r="16" spans="1:6" ht="18.75" customHeight="1" x14ac:dyDescent="0.2">
      <c r="A16" s="20" t="s">
        <v>47</v>
      </c>
      <c r="B16" s="30" t="s">
        <v>32</v>
      </c>
      <c r="C16" s="18">
        <v>1</v>
      </c>
      <c r="D16" s="49">
        <f>E16/1.15</f>
        <v>0</v>
      </c>
      <c r="E16" s="105">
        <v>0</v>
      </c>
      <c r="F16" s="54"/>
    </row>
    <row r="17" spans="1:6" ht="21.75" customHeight="1" x14ac:dyDescent="0.2">
      <c r="A17" s="102" t="s">
        <v>67</v>
      </c>
      <c r="B17" s="103"/>
      <c r="C17" s="103"/>
      <c r="D17" s="103"/>
      <c r="E17" s="48">
        <f>E15+E16</f>
        <v>0</v>
      </c>
      <c r="F17" s="54"/>
    </row>
    <row r="18" spans="1:6" x14ac:dyDescent="0.2">
      <c r="F18" s="54"/>
    </row>
    <row r="19" spans="1:6" ht="18" customHeight="1" x14ac:dyDescent="0.2">
      <c r="A19" s="24" t="s">
        <v>43</v>
      </c>
      <c r="F19" s="54"/>
    </row>
    <row r="20" spans="1:6" ht="68.400000000000006" x14ac:dyDescent="0.2">
      <c r="A20" s="15" t="s">
        <v>0</v>
      </c>
      <c r="B20" s="15" t="s">
        <v>1</v>
      </c>
      <c r="C20" s="15" t="s">
        <v>3</v>
      </c>
      <c r="D20" s="32" t="s">
        <v>8</v>
      </c>
      <c r="E20" s="32" t="s">
        <v>7</v>
      </c>
      <c r="F20" s="54"/>
    </row>
    <row r="21" spans="1:6" ht="13.2" customHeight="1" x14ac:dyDescent="0.2">
      <c r="A21" s="17">
        <v>1</v>
      </c>
      <c r="B21" s="17">
        <v>2</v>
      </c>
      <c r="C21" s="17">
        <v>3</v>
      </c>
      <c r="D21" s="16">
        <v>4</v>
      </c>
      <c r="E21" s="17" t="s">
        <v>66</v>
      </c>
      <c r="F21" s="54"/>
    </row>
    <row r="22" spans="1:6" ht="18" customHeight="1" x14ac:dyDescent="0.2">
      <c r="A22" s="19" t="s">
        <v>48</v>
      </c>
      <c r="B22" s="22" t="s">
        <v>31</v>
      </c>
      <c r="C22" s="23">
        <v>1</v>
      </c>
      <c r="D22" s="49">
        <f>E22/1.15</f>
        <v>0</v>
      </c>
      <c r="E22" s="50">
        <v>0</v>
      </c>
      <c r="F22" s="54"/>
    </row>
    <row r="23" spans="1:6" ht="23.25" customHeight="1" x14ac:dyDescent="0.2">
      <c r="A23" s="102" t="s">
        <v>67</v>
      </c>
      <c r="B23" s="103"/>
      <c r="C23" s="103"/>
      <c r="D23" s="103"/>
      <c r="E23" s="51">
        <f>E22</f>
        <v>0</v>
      </c>
      <c r="F23" s="54"/>
    </row>
    <row r="24" spans="1:6" x14ac:dyDescent="0.2">
      <c r="F24" s="54"/>
    </row>
    <row r="25" spans="1:6" ht="18" customHeight="1" x14ac:dyDescent="0.2">
      <c r="A25" s="24" t="s">
        <v>124</v>
      </c>
      <c r="F25" s="54"/>
    </row>
    <row r="26" spans="1:6" ht="68.400000000000006" x14ac:dyDescent="0.2">
      <c r="A26" s="15" t="s">
        <v>0</v>
      </c>
      <c r="B26" s="15" t="s">
        <v>1</v>
      </c>
      <c r="C26" s="15" t="s">
        <v>3</v>
      </c>
      <c r="D26" s="32" t="s">
        <v>8</v>
      </c>
      <c r="E26" s="32" t="s">
        <v>7</v>
      </c>
      <c r="F26" s="54"/>
    </row>
    <row r="27" spans="1:6" ht="13.2" customHeight="1" x14ac:dyDescent="0.2">
      <c r="A27" s="17">
        <v>1</v>
      </c>
      <c r="B27" s="17">
        <v>2</v>
      </c>
      <c r="C27" s="17">
        <v>3</v>
      </c>
      <c r="D27" s="16">
        <v>4</v>
      </c>
      <c r="E27" s="17" t="s">
        <v>66</v>
      </c>
      <c r="F27" s="54"/>
    </row>
    <row r="28" spans="1:6" ht="18" customHeight="1" x14ac:dyDescent="0.2">
      <c r="A28" s="44" t="s">
        <v>107</v>
      </c>
      <c r="B28" s="22" t="s">
        <v>105</v>
      </c>
      <c r="C28" s="22">
        <v>1</v>
      </c>
      <c r="D28" s="49">
        <f>E28/1.15</f>
        <v>0</v>
      </c>
      <c r="E28" s="50">
        <v>0</v>
      </c>
      <c r="F28" s="54"/>
    </row>
    <row r="29" spans="1:6" ht="22.8" customHeight="1" x14ac:dyDescent="0.2">
      <c r="A29" s="102" t="s">
        <v>67</v>
      </c>
      <c r="B29" s="103"/>
      <c r="C29" s="103"/>
      <c r="D29" s="103"/>
      <c r="E29" s="51">
        <f>E28</f>
        <v>0</v>
      </c>
      <c r="F29" s="54"/>
    </row>
    <row r="30" spans="1:6" x14ac:dyDescent="0.2">
      <c r="F30" s="54"/>
    </row>
    <row r="31" spans="1:6" ht="18" customHeight="1" x14ac:dyDescent="0.2">
      <c r="A31" s="24" t="s">
        <v>125</v>
      </c>
      <c r="F31" s="54"/>
    </row>
    <row r="32" spans="1:6" ht="70.5" customHeight="1" x14ac:dyDescent="0.2">
      <c r="A32" s="15" t="s">
        <v>0</v>
      </c>
      <c r="B32" s="15" t="s">
        <v>2</v>
      </c>
      <c r="C32" s="15" t="s">
        <v>3</v>
      </c>
      <c r="D32" s="32" t="s">
        <v>8</v>
      </c>
      <c r="E32" s="32" t="s">
        <v>7</v>
      </c>
      <c r="F32" s="54"/>
    </row>
    <row r="33" spans="1:6" ht="13.2" customHeight="1" x14ac:dyDescent="0.2">
      <c r="A33" s="16">
        <v>1</v>
      </c>
      <c r="B33" s="16">
        <v>2</v>
      </c>
      <c r="C33" s="16">
        <v>3</v>
      </c>
      <c r="D33" s="16">
        <v>4</v>
      </c>
      <c r="E33" s="17" t="s">
        <v>66</v>
      </c>
      <c r="F33" s="54"/>
    </row>
    <row r="34" spans="1:6" ht="18" customHeight="1" x14ac:dyDescent="0.2">
      <c r="A34" s="68" t="s">
        <v>54</v>
      </c>
      <c r="B34" s="21" t="s">
        <v>33</v>
      </c>
      <c r="C34" s="21">
        <v>1</v>
      </c>
      <c r="D34" s="49">
        <f>E34/1.15</f>
        <v>0</v>
      </c>
      <c r="E34" s="58">
        <v>0</v>
      </c>
      <c r="F34" s="54"/>
    </row>
    <row r="35" spans="1:6" ht="18" customHeight="1" x14ac:dyDescent="0.2">
      <c r="A35" s="68" t="s">
        <v>97</v>
      </c>
      <c r="B35" s="21" t="s">
        <v>33</v>
      </c>
      <c r="C35" s="21">
        <v>1</v>
      </c>
      <c r="D35" s="49">
        <f>E35/1.15</f>
        <v>0</v>
      </c>
      <c r="E35" s="58">
        <v>0</v>
      </c>
      <c r="F35" s="54"/>
    </row>
    <row r="36" spans="1:6" ht="18" customHeight="1" x14ac:dyDescent="0.2">
      <c r="A36" s="26" t="s">
        <v>55</v>
      </c>
      <c r="B36" s="21" t="s">
        <v>33</v>
      </c>
      <c r="C36" s="21">
        <v>1</v>
      </c>
      <c r="D36" s="49">
        <f>E36/1.15</f>
        <v>0</v>
      </c>
      <c r="E36" s="58">
        <v>0</v>
      </c>
      <c r="F36" s="54"/>
    </row>
    <row r="37" spans="1:6" ht="18" customHeight="1" x14ac:dyDescent="0.2">
      <c r="A37" s="69" t="s">
        <v>122</v>
      </c>
      <c r="B37" s="21" t="s">
        <v>33</v>
      </c>
      <c r="C37" s="21">
        <v>1</v>
      </c>
      <c r="D37" s="49">
        <f t="shared" ref="D37:D38" si="0">E37/1.15</f>
        <v>0</v>
      </c>
      <c r="E37" s="58">
        <v>0</v>
      </c>
      <c r="F37" s="54"/>
    </row>
    <row r="38" spans="1:6" ht="18" customHeight="1" x14ac:dyDescent="0.2">
      <c r="A38" s="69" t="s">
        <v>123</v>
      </c>
      <c r="B38" s="21" t="s">
        <v>33</v>
      </c>
      <c r="C38" s="21">
        <v>1</v>
      </c>
      <c r="D38" s="49">
        <f t="shared" si="0"/>
        <v>0</v>
      </c>
      <c r="E38" s="58">
        <v>0</v>
      </c>
      <c r="F38" s="54"/>
    </row>
    <row r="39" spans="1:6" ht="20.25" customHeight="1" x14ac:dyDescent="0.2">
      <c r="A39" s="102" t="s">
        <v>83</v>
      </c>
      <c r="B39" s="103"/>
      <c r="C39" s="103"/>
      <c r="D39" s="103"/>
      <c r="E39" s="51">
        <f>SUM(E34:E38)</f>
        <v>0</v>
      </c>
      <c r="F39" s="54"/>
    </row>
    <row r="40" spans="1:6" x14ac:dyDescent="0.2">
      <c r="F40" s="54"/>
    </row>
    <row r="41" spans="1:6" ht="18" customHeight="1" x14ac:dyDescent="0.2">
      <c r="A41" s="27" t="s">
        <v>126</v>
      </c>
      <c r="F41" s="54"/>
    </row>
    <row r="42" spans="1:6" ht="70.5" customHeight="1" x14ac:dyDescent="0.2">
      <c r="A42" s="15" t="s">
        <v>0</v>
      </c>
      <c r="B42" s="15" t="s">
        <v>44</v>
      </c>
      <c r="C42" s="15" t="s">
        <v>3</v>
      </c>
      <c r="D42" s="32" t="s">
        <v>69</v>
      </c>
      <c r="E42" s="32" t="s">
        <v>68</v>
      </c>
      <c r="F42" s="54"/>
    </row>
    <row r="43" spans="1:6" ht="13.2" customHeight="1" x14ac:dyDescent="0.2">
      <c r="A43" s="16">
        <v>1</v>
      </c>
      <c r="B43" s="16">
        <v>2</v>
      </c>
      <c r="C43" s="16">
        <v>3</v>
      </c>
      <c r="D43" s="16">
        <v>4</v>
      </c>
      <c r="E43" s="17" t="s">
        <v>70</v>
      </c>
      <c r="F43" s="54"/>
    </row>
    <row r="44" spans="1:6" ht="18" customHeight="1" x14ac:dyDescent="0.2">
      <c r="A44" s="26" t="s">
        <v>52</v>
      </c>
      <c r="B44" s="21" t="s">
        <v>45</v>
      </c>
      <c r="C44" s="21">
        <v>1</v>
      </c>
      <c r="D44" s="50">
        <f>E44/1.15</f>
        <v>0</v>
      </c>
      <c r="E44" s="62">
        <v>0</v>
      </c>
      <c r="F44" s="54"/>
    </row>
    <row r="45" spans="1:6" ht="18" customHeight="1" x14ac:dyDescent="0.2">
      <c r="A45" s="26" t="s">
        <v>81</v>
      </c>
      <c r="B45" s="21" t="s">
        <v>82</v>
      </c>
      <c r="C45" s="21">
        <v>1</v>
      </c>
      <c r="D45" s="50">
        <f t="shared" ref="D45:D46" si="1">E45/1.15</f>
        <v>0</v>
      </c>
      <c r="E45" s="62">
        <v>0</v>
      </c>
      <c r="F45" s="54"/>
    </row>
    <row r="46" spans="1:6" ht="18" customHeight="1" x14ac:dyDescent="0.2">
      <c r="A46" s="26" t="s">
        <v>106</v>
      </c>
      <c r="B46" s="21" t="s">
        <v>45</v>
      </c>
      <c r="C46" s="21">
        <v>1</v>
      </c>
      <c r="D46" s="50">
        <f t="shared" si="1"/>
        <v>0</v>
      </c>
      <c r="E46" s="62">
        <v>0</v>
      </c>
      <c r="F46" s="54"/>
    </row>
    <row r="47" spans="1:6" ht="23.25" customHeight="1" x14ac:dyDescent="0.2">
      <c r="A47" s="102" t="s">
        <v>84</v>
      </c>
      <c r="B47" s="103"/>
      <c r="C47" s="103"/>
      <c r="D47" s="103"/>
      <c r="E47" s="51">
        <f>SUM(E44:E46)</f>
        <v>0</v>
      </c>
      <c r="F47" s="54"/>
    </row>
    <row r="48" spans="1:6" x14ac:dyDescent="0.2">
      <c r="F48" s="54"/>
    </row>
    <row r="49" spans="1:6" ht="18" customHeight="1" x14ac:dyDescent="0.2">
      <c r="A49" s="66" t="s">
        <v>127</v>
      </c>
      <c r="F49" s="54"/>
    </row>
    <row r="50" spans="1:6" ht="70.5" customHeight="1" x14ac:dyDescent="0.2">
      <c r="A50" s="15" t="s">
        <v>87</v>
      </c>
      <c r="B50" s="15" t="s">
        <v>88</v>
      </c>
      <c r="C50" s="15" t="s">
        <v>3</v>
      </c>
      <c r="D50" s="32" t="s">
        <v>86</v>
      </c>
      <c r="E50" s="32" t="s">
        <v>85</v>
      </c>
      <c r="F50" s="54"/>
    </row>
    <row r="51" spans="1:6" ht="18" customHeight="1" x14ac:dyDescent="0.2">
      <c r="A51" s="16">
        <v>1</v>
      </c>
      <c r="B51" s="16">
        <v>2</v>
      </c>
      <c r="C51" s="16">
        <v>3</v>
      </c>
      <c r="D51" s="16">
        <v>4</v>
      </c>
      <c r="E51" s="17" t="s">
        <v>89</v>
      </c>
      <c r="F51" s="54"/>
    </row>
    <row r="52" spans="1:6" ht="18" customHeight="1" x14ac:dyDescent="0.2">
      <c r="A52" s="26" t="s">
        <v>90</v>
      </c>
      <c r="B52" s="21">
        <v>1100</v>
      </c>
      <c r="C52" s="21">
        <v>1</v>
      </c>
      <c r="D52" s="50">
        <f>E52/1.15</f>
        <v>0</v>
      </c>
      <c r="E52" s="62">
        <v>0</v>
      </c>
      <c r="F52" s="54"/>
    </row>
    <row r="53" spans="1:6" ht="18" customHeight="1" x14ac:dyDescent="0.2">
      <c r="A53" s="102" t="s">
        <v>91</v>
      </c>
      <c r="B53" s="103"/>
      <c r="C53" s="103"/>
      <c r="D53" s="103"/>
      <c r="E53" s="51">
        <f>SUM(E52:E52)</f>
        <v>0</v>
      </c>
      <c r="F53" s="54"/>
    </row>
    <row r="54" spans="1:6" ht="18" customHeight="1" x14ac:dyDescent="0.2">
      <c r="F54" s="54"/>
    </row>
    <row r="55" spans="1:6" ht="18" customHeight="1" thickBot="1" x14ac:dyDescent="0.25">
      <c r="F55" s="54"/>
    </row>
    <row r="56" spans="1:6" ht="24.75" customHeight="1" thickBot="1" x14ac:dyDescent="0.25">
      <c r="A56" s="63" t="s">
        <v>128</v>
      </c>
      <c r="B56" s="64"/>
      <c r="C56" s="64"/>
      <c r="D56" s="65"/>
      <c r="E56" s="52">
        <f>E10+E17+E23+E39+E47+E53+E29</f>
        <v>0</v>
      </c>
      <c r="F56" s="54"/>
    </row>
    <row r="57" spans="1:6" ht="18" customHeight="1" x14ac:dyDescent="0.2">
      <c r="F57" s="54"/>
    </row>
    <row r="58" spans="1:6" ht="18" customHeight="1" x14ac:dyDescent="0.2">
      <c r="F58" s="54"/>
    </row>
    <row r="59" spans="1:6" ht="18" customHeight="1" x14ac:dyDescent="0.2">
      <c r="F59" s="54"/>
    </row>
    <row r="60" spans="1:6" ht="18" customHeight="1" x14ac:dyDescent="0.2">
      <c r="F60" s="54"/>
    </row>
    <row r="61" spans="1:6" ht="18" customHeight="1" x14ac:dyDescent="0.2">
      <c r="F61" s="54"/>
    </row>
    <row r="62" spans="1:6" ht="18" customHeight="1" x14ac:dyDescent="0.2">
      <c r="F62" s="54"/>
    </row>
    <row r="63" spans="1:6" ht="18" customHeight="1" x14ac:dyDescent="0.2">
      <c r="F63" s="54"/>
    </row>
    <row r="64" spans="1:6" s="40" customFormat="1" ht="18" customHeight="1" x14ac:dyDescent="0.3">
      <c r="A64" s="42" t="s">
        <v>56</v>
      </c>
      <c r="F64" s="57"/>
    </row>
    <row r="65" spans="1:6" s="40" customFormat="1" ht="18" customHeight="1" x14ac:dyDescent="0.3">
      <c r="F65" s="57"/>
    </row>
    <row r="66" spans="1:6" s="40" customFormat="1" ht="18" customHeight="1" x14ac:dyDescent="0.3">
      <c r="A66" s="104" t="s">
        <v>60</v>
      </c>
      <c r="B66" s="104"/>
      <c r="F66" s="57"/>
    </row>
    <row r="67" spans="1:6" s="40" customFormat="1" ht="18" customHeight="1" x14ac:dyDescent="0.3">
      <c r="A67" s="41" t="s">
        <v>57</v>
      </c>
      <c r="B67" s="43" t="s">
        <v>71</v>
      </c>
      <c r="F67" s="57"/>
    </row>
    <row r="68" spans="1:6" s="40" customFormat="1" ht="18" customHeight="1" x14ac:dyDescent="0.3">
      <c r="A68" s="41" t="s">
        <v>58</v>
      </c>
      <c r="B68" s="43" t="s">
        <v>71</v>
      </c>
      <c r="F68" s="57"/>
    </row>
    <row r="69" spans="1:6" s="40" customFormat="1" ht="18" customHeight="1" x14ac:dyDescent="0.3">
      <c r="A69" s="41" t="s">
        <v>59</v>
      </c>
      <c r="B69" s="43" t="s">
        <v>71</v>
      </c>
    </row>
    <row r="70" spans="1:6" s="40" customFormat="1" ht="18" customHeight="1" x14ac:dyDescent="0.3"/>
    <row r="71" spans="1:6" s="40" customFormat="1" ht="18" customHeight="1" x14ac:dyDescent="0.3"/>
    <row r="73" spans="1:6" ht="15" customHeight="1" x14ac:dyDescent="0.2"/>
    <row r="75" spans="1:6" x14ac:dyDescent="0.2">
      <c r="D75" s="59"/>
      <c r="E75" s="59"/>
    </row>
    <row r="76" spans="1:6" x14ac:dyDescent="0.2">
      <c r="D76" s="59"/>
      <c r="E76" s="59"/>
    </row>
    <row r="77" spans="1:6" x14ac:dyDescent="0.2">
      <c r="D77" s="59"/>
      <c r="E77" s="59"/>
    </row>
    <row r="78" spans="1:6" x14ac:dyDescent="0.2">
      <c r="D78" s="59"/>
      <c r="E78" s="59"/>
    </row>
    <row r="79" spans="1:6" x14ac:dyDescent="0.2">
      <c r="D79" s="59"/>
      <c r="E79" s="59"/>
    </row>
    <row r="80" spans="1:6" x14ac:dyDescent="0.2">
      <c r="A80" s="28"/>
      <c r="B80" s="28"/>
      <c r="C80" s="28"/>
      <c r="D80" s="60"/>
      <c r="E80" s="60"/>
    </row>
    <row r="81" spans="4:5" x14ac:dyDescent="0.2">
      <c r="D81" s="59"/>
      <c r="E81" s="59"/>
    </row>
    <row r="82" spans="4:5" x14ac:dyDescent="0.2">
      <c r="D82" s="59"/>
      <c r="E82" s="59"/>
    </row>
    <row r="83" spans="4:5" x14ac:dyDescent="0.2">
      <c r="D83" s="59"/>
      <c r="E83" s="59"/>
    </row>
    <row r="84" spans="4:5" x14ac:dyDescent="0.2">
      <c r="D84" s="59"/>
      <c r="E84" s="59"/>
    </row>
    <row r="85" spans="4:5" x14ac:dyDescent="0.2">
      <c r="D85" s="59"/>
      <c r="E85" s="59"/>
    </row>
    <row r="86" spans="4:5" x14ac:dyDescent="0.2">
      <c r="D86" s="59"/>
      <c r="E86" s="59"/>
    </row>
    <row r="87" spans="4:5" x14ac:dyDescent="0.2">
      <c r="D87" s="59"/>
      <c r="E87" s="61"/>
    </row>
  </sheetData>
  <mergeCells count="8">
    <mergeCell ref="A53:D53"/>
    <mergeCell ref="A66:B66"/>
    <mergeCell ref="A10:D10"/>
    <mergeCell ref="A17:D17"/>
    <mergeCell ref="A23:D23"/>
    <mergeCell ref="A39:D39"/>
    <mergeCell ref="A47:D47"/>
    <mergeCell ref="A29:D29"/>
  </mergeCells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rowBreaks count="1" manualBreakCount="1">
    <brk id="18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201A66E7041C4AB1C22B70FEDA635D" ma:contentTypeVersion="11" ma:contentTypeDescription="Stvaranje novog dokumenta." ma:contentTypeScope="" ma:versionID="50a0ac7b49610bd07cf72ef5e4b43fb6">
  <xsd:schema xmlns:xsd="http://www.w3.org/2001/XMLSchema" xmlns:xs="http://www.w3.org/2001/XMLSchema" xmlns:p="http://schemas.microsoft.com/office/2006/metadata/properties" xmlns:ns3="f2c44703-195c-4752-b9fd-e2df1ae5ba36" xmlns:ns4="b09c6572-25ab-4ee6-af17-3d436d71278a" targetNamespace="http://schemas.microsoft.com/office/2006/metadata/properties" ma:root="true" ma:fieldsID="9f6f551060461b0420d452d8edccbf26" ns3:_="" ns4:_="">
    <xsd:import namespace="f2c44703-195c-4752-b9fd-e2df1ae5ba36"/>
    <xsd:import namespace="b09c6572-25ab-4ee6-af17-3d436d71278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c44703-195c-4752-b9fd-e2df1ae5ba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9c6572-25ab-4ee6-af17-3d436d7127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056B70-88E1-44CD-843F-4004842A7D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D9DE08-CA4C-4DE6-9C1E-CC100D8077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c44703-195c-4752-b9fd-e2df1ae5ba36"/>
    <ds:schemaRef ds:uri="b09c6572-25ab-4ee6-af17-3d436d7127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E3CA41C-DB7A-4BBC-A3C7-CD95558BD62B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purl.org/dc/dcmitype/"/>
    <ds:schemaRef ds:uri="b09c6572-25ab-4ee6-af17-3d436d71278a"/>
    <ds:schemaRef ds:uri="f2c44703-195c-4752-b9fd-e2df1ae5ba3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Rekapitulacija troškovnika</vt:lpstr>
      <vt:lpstr>Troškovnik AK</vt:lpstr>
      <vt:lpstr>Troškovnik 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Danijela Ferlak Sekur</dc:creator>
  <cp:lastModifiedBy>HGSS Dubrovnik</cp:lastModifiedBy>
  <cp:lastPrinted>2020-04-01T11:10:49Z</cp:lastPrinted>
  <dcterms:created xsi:type="dcterms:W3CDTF">2017-07-13T13:36:23Z</dcterms:created>
  <dcterms:modified xsi:type="dcterms:W3CDTF">2021-03-30T12:45:47Z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0x010100FD201A66E7041C4AB1C22B70FEDA635D</vt:lpwstr>
  </property>
</Properties>
</file>